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88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_xlfn.SINGLE"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'BoQ1'!$A$1:$BC$24</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<sst xmlns="http://schemas.openxmlformats.org/spreadsheetml/2006/main" count="158" uniqueCount="68">
  <si>
    <t>Sl.
No.</t>
  </si>
  <si>
    <t>Item Code / Make</t>
  </si>
  <si>
    <t>Estimated Rate</t>
  </si>
  <si>
    <t>Please Enable Macros to View BoQ information</t>
  </si>
  <si>
    <t>BoQ_Ver3.0</t>
  </si>
  <si>
    <t>Item Rate</t>
  </si>
  <si>
    <t>Normal</t>
  </si>
  <si>
    <t>INR Only</t>
  </si>
  <si>
    <t>INR</t>
  </si>
  <si>
    <t>Select, Excess (+), Less (-)</t>
  </si>
  <si>
    <t>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</si>
  <si>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</si>
  <si>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</si>
  <si>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</si>
  <si>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</si>
  <si>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</si>
  <si>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</si>
  <si>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</si>
  <si>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</si>
  <si>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</si>
  <si>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</si>
  <si>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</si>
  <si>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</si>
  <si>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</si>
  <si>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</si>
  <si>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</si>
  <si>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</si>
  <si>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</si>
  <si>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</si>
  <si>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</si>
  <si>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</si>
  <si>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</si>
  <si>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</si>
  <si>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</si>
  <si>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</si>
  <si>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</si>
  <si>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</si>
  <si>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</si>
  <si>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</si>
  <si>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</si>
  <si>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</si>
  <si>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</si>
  <si>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</si>
  <si>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</si>
  <si>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</si>
  <si>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</si>
  <si>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</si>
  <si>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</si>
  <si>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</si>
  <si>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 xml:space="preserve">Tender Inviting Authority: </t>
  </si>
  <si>
    <t xml:space="preserve">Contract No:  </t>
  </si>
  <si>
    <t>Quoted Rate in Words</t>
  </si>
  <si>
    <t>Quoted Rate in Figures</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</si>
  <si>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t>
    </r>
  </si>
  <si>
    <t>Name of the Bidder/ Bidding Firm / Company :</t>
  </si>
  <si>
    <t>Description</t>
  </si>
  <si>
    <t>Vehicle registration fee &amp; Insurance</t>
  </si>
  <si>
    <t>months</t>
  </si>
  <si>
    <r>
      <t xml:space="preserve">UNIT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</si>
  <si>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TOTAL AMOUNT  Excluding GST</t>
  </si>
  <si>
    <t>For first year(2 machines)</t>
  </si>
  <si>
    <t>For second year(2 machines)</t>
  </si>
  <si>
    <t>For third year(2 machines)</t>
  </si>
  <si>
    <t>For fourth year(2 machines)</t>
  </si>
  <si>
    <t>For fifth year(2 machines)</t>
  </si>
  <si>
    <t>Name of Work:Supply, Operation &amp; Maintenance of Truck Mounted Sewer Suction cum Jetting Machine</t>
  </si>
  <si>
    <t xml:space="preserve">Supply erection testing commissioning of Heavy Duty Sewer Jetting cum Suction  Machine with 8000 litres tank capacity, mounted on BS VI truck chassis with 18 Ton Gross Vehicle Weight and wheel base of minimum 4200 mm, not exceeding 4600mm as per the detailed specification indiacted in the Technical specifications </t>
  </si>
  <si>
    <t>Operation, Maintenance of all 2  Sewer Suction Cum Jetting Machines and associated facilities including labour materials, statutory compliances. The cost should be inclusive of fuel charges, electricity, oil &amp; grease, maintenance of vehicles, operator cost, labour cost, transportation of waste to Brahmapuram waste management plant, compliances like, necessary insurance, taxes, consent to establish and operate etc complete as per technical specification and conditions of contarct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</si>
</sst>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style="thin"/>
      <right/>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6">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1" xfId="58" applyNumberFormat="1" applyFont="1" applyFill="1" applyBorder="1" applyAlignment="1">
      <alignment horizontal="center" vertical="top" wrapText="1"/>
      <protection/>
    </xf>
    <xf numFmtId="0" fontId="61" fillId="0" borderId="10" xfId="58" applyNumberFormat="1" applyFont="1" applyFill="1" applyBorder="1" applyAlignment="1">
      <alignment vertical="top" wrapText="1"/>
      <protection/>
    </xf>
    <xf numFmtId="0" fontId="2" fillId="0" borderId="12" xfId="57" applyNumberFormat="1" applyFont="1" applyFill="1" applyBorder="1" applyAlignment="1">
      <alignment horizontal="center" vertical="top" wrapText="1"/>
      <protection/>
    </xf>
    <xf numFmtId="0" fontId="3" fillId="0" borderId="12" xfId="58" applyNumberFormat="1" applyFont="1" applyFill="1" applyBorder="1" applyAlignment="1">
      <alignment horizontal="center" vertical="top"/>
      <protection/>
    </xf>
    <xf numFmtId="0" fontId="2" fillId="0" borderId="12" xfId="58" applyNumberFormat="1" applyFont="1" applyFill="1" applyBorder="1" applyAlignment="1">
      <alignment vertical="top" wrapText="1"/>
      <protection/>
    </xf>
    <xf numFmtId="0" fontId="62" fillId="0" borderId="12" xfId="58" applyNumberFormat="1" applyFont="1" applyFill="1" applyBorder="1" applyAlignment="1">
      <alignment horizontal="left" wrapText="1" readingOrder="1"/>
      <protection/>
    </xf>
    <xf numFmtId="0" fontId="3" fillId="0" borderId="12" xfId="58" applyNumberFormat="1" applyFont="1" applyFill="1" applyBorder="1" applyAlignment="1">
      <alignment vertical="top"/>
      <protection/>
    </xf>
    <xf numFmtId="0" fontId="3" fillId="0" borderId="12" xfId="57" applyNumberFormat="1" applyFont="1" applyFill="1" applyBorder="1" applyAlignment="1">
      <alignment horizontal="left" vertical="top"/>
      <protection/>
    </xf>
    <xf numFmtId="0" fontId="2" fillId="0" borderId="12" xfId="57" applyNumberFormat="1" applyFont="1" applyFill="1" applyBorder="1" applyAlignment="1" applyProtection="1">
      <alignment horizontal="right" vertical="top"/>
      <protection/>
    </xf>
    <xf numFmtId="0" fontId="3" fillId="0" borderId="12" xfId="57" applyNumberFormat="1" applyFont="1" applyFill="1" applyBorder="1" applyAlignment="1">
      <alignment vertical="top"/>
      <protection/>
    </xf>
    <xf numFmtId="0" fontId="2" fillId="0" borderId="12" xfId="57" applyNumberFormat="1" applyFont="1" applyFill="1" applyBorder="1" applyAlignment="1" applyProtection="1">
      <alignment horizontal="left" vertical="top"/>
      <protection locked="0"/>
    </xf>
    <xf numFmtId="0" fontId="3" fillId="0" borderId="12" xfId="57" applyNumberFormat="1" applyFont="1" applyFill="1" applyBorder="1" applyAlignment="1" applyProtection="1">
      <alignment vertical="top"/>
      <protection/>
    </xf>
    <xf numFmtId="0" fontId="2" fillId="0" borderId="13" xfId="57" applyNumberFormat="1" applyFont="1" applyFill="1" applyBorder="1" applyAlignment="1" applyProtection="1">
      <alignment horizontal="right" vertical="top"/>
      <protection locked="0"/>
    </xf>
    <xf numFmtId="0" fontId="2" fillId="0" borderId="14" xfId="57" applyNumberFormat="1" applyFont="1" applyFill="1" applyBorder="1" applyAlignment="1" applyProtection="1">
      <alignment horizontal="center" vertical="top" wrapText="1"/>
      <protection/>
    </xf>
    <xf numFmtId="0" fontId="2" fillId="0" borderId="14" xfId="57" applyNumberFormat="1" applyFont="1" applyFill="1" applyBorder="1" applyAlignment="1">
      <alignment horizontal="center" vertical="top" wrapText="1"/>
      <protection/>
    </xf>
    <xf numFmtId="0" fontId="2" fillId="0" borderId="15" xfId="58" applyNumberFormat="1" applyFont="1" applyFill="1" applyBorder="1" applyAlignment="1">
      <alignment horizontal="right" vertical="top"/>
      <protection/>
    </xf>
    <xf numFmtId="172" fontId="2" fillId="0" borderId="15" xfId="58" applyNumberFormat="1" applyFont="1" applyFill="1" applyBorder="1" applyAlignment="1">
      <alignment horizontal="right" vertical="top"/>
      <protection/>
    </xf>
    <xf numFmtId="0" fontId="3" fillId="0" borderId="12"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2" xfId="57" applyNumberFormat="1" applyFont="1" applyFill="1" applyBorder="1" applyAlignment="1" applyProtection="1">
      <alignment horizontal="right" vertical="top"/>
      <protection locked="0"/>
    </xf>
    <xf numFmtId="172" fontId="2" fillId="0" borderId="12" xfId="57" applyNumberFormat="1" applyFont="1" applyFill="1" applyBorder="1" applyAlignment="1" applyProtection="1">
      <alignment horizontal="right" vertical="top"/>
      <protection locked="0"/>
    </xf>
    <xf numFmtId="172" fontId="2" fillId="0" borderId="10" xfId="57" applyNumberFormat="1" applyFont="1" applyFill="1" applyBorder="1" applyAlignment="1" applyProtection="1">
      <alignment horizontal="center" vertical="top" wrapText="1"/>
      <protection/>
    </xf>
    <xf numFmtId="172" fontId="2" fillId="0" borderId="10" xfId="57" applyNumberFormat="1" applyFont="1" applyFill="1" applyBorder="1" applyAlignment="1">
      <alignment horizontal="center" vertical="top" wrapText="1"/>
      <protection/>
    </xf>
    <xf numFmtId="172" fontId="2" fillId="0" borderId="12" xfId="57" applyNumberFormat="1" applyFont="1" applyFill="1" applyBorder="1" applyAlignment="1">
      <alignment horizontal="center" vertical="top" wrapText="1"/>
      <protection/>
    </xf>
    <xf numFmtId="0" fontId="3" fillId="0" borderId="12" xfId="57" applyNumberFormat="1" applyFont="1" applyFill="1" applyBorder="1" applyAlignment="1">
      <alignment vertical="top" wrapText="1"/>
      <protection/>
    </xf>
    <xf numFmtId="0" fontId="2" fillId="0" borderId="12" xfId="58" applyNumberFormat="1" applyFont="1" applyFill="1" applyBorder="1" applyAlignment="1" applyProtection="1">
      <alignment horizontal="right" vertical="top"/>
      <protection/>
    </xf>
    <xf numFmtId="0" fontId="2" fillId="0" borderId="12" xfId="58" applyNumberFormat="1" applyFont="1" applyFill="1" applyBorder="1" applyAlignment="1">
      <alignment horizontal="left" vertical="top"/>
      <protection/>
    </xf>
    <xf numFmtId="0" fontId="2" fillId="0" borderId="16" xfId="58" applyNumberFormat="1" applyFont="1" applyFill="1" applyBorder="1" applyAlignment="1">
      <alignment horizontal="left" vertical="top"/>
      <protection/>
    </xf>
    <xf numFmtId="0" fontId="3" fillId="0" borderId="11"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3" fillId="0" borderId="11" xfId="57" applyNumberFormat="1" applyFont="1" applyFill="1" applyBorder="1" applyAlignment="1" applyProtection="1">
      <alignment vertical="top"/>
      <protection/>
    </xf>
    <xf numFmtId="0" fontId="14" fillId="0" borderId="10" xfId="58" applyNumberFormat="1" applyFont="1" applyFill="1" applyBorder="1" applyAlignment="1" applyProtection="1">
      <alignment vertical="center" wrapText="1"/>
      <protection locked="0"/>
    </xf>
    <xf numFmtId="0" fontId="64" fillId="33" borderId="10" xfId="58" applyNumberFormat="1" applyFont="1" applyFill="1" applyBorder="1" applyAlignment="1" applyProtection="1">
      <alignment vertical="center" wrapText="1"/>
      <protection locked="0"/>
    </xf>
    <xf numFmtId="0" fontId="63" fillId="0" borderId="10" xfId="58" applyNumberFormat="1" applyFont="1" applyFill="1" applyBorder="1" applyAlignment="1">
      <alignment vertical="top"/>
      <protection/>
    </xf>
    <xf numFmtId="0" fontId="3" fillId="0" borderId="10" xfId="57" applyNumberFormat="1" applyFont="1" applyFill="1" applyBorder="1" applyAlignment="1" applyProtection="1">
      <alignment vertical="top"/>
      <protection/>
    </xf>
    <xf numFmtId="0" fontId="13" fillId="0" borderId="10" xfId="58" applyNumberFormat="1" applyFont="1" applyFill="1" applyBorder="1" applyAlignment="1" applyProtection="1">
      <alignment vertical="center" wrapText="1"/>
      <protection locked="0"/>
    </xf>
    <xf numFmtId="0" fontId="13" fillId="0" borderId="10" xfId="63" applyNumberFormat="1" applyFont="1" applyFill="1" applyBorder="1" applyAlignment="1" applyProtection="1">
      <alignment vertical="center" wrapText="1"/>
      <protection locked="0"/>
    </xf>
    <xf numFmtId="0" fontId="14" fillId="0" borderId="10"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72" fontId="66"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67" fillId="33" borderId="10"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174" fontId="3" fillId="0" borderId="12" xfId="58" applyNumberFormat="1" applyFont="1" applyFill="1" applyBorder="1" applyAlignment="1">
      <alignment vertical="top"/>
      <protection/>
    </xf>
    <xf numFmtId="2" fontId="3" fillId="0" borderId="12" xfId="58" applyNumberFormat="1" applyFont="1" applyFill="1" applyBorder="1" applyAlignment="1">
      <alignment vertical="top"/>
      <protection/>
    </xf>
    <xf numFmtId="174" fontId="2" fillId="33" borderId="12" xfId="57" applyNumberFormat="1" applyFont="1" applyFill="1" applyBorder="1" applyAlignment="1" applyProtection="1">
      <alignment horizontal="right" vertical="top"/>
      <protection locked="0"/>
    </xf>
    <xf numFmtId="174" fontId="2" fillId="0" borderId="12" xfId="57" applyNumberFormat="1" applyFont="1" applyFill="1" applyBorder="1" applyAlignment="1" applyProtection="1">
      <alignment horizontal="right" vertical="top"/>
      <protection/>
    </xf>
    <xf numFmtId="174" fontId="2" fillId="0" borderId="15" xfId="58" applyNumberFormat="1" applyFont="1" applyFill="1" applyBorder="1" applyAlignment="1">
      <alignment horizontal="right" vertical="top"/>
      <protection/>
    </xf>
    <xf numFmtId="174" fontId="6" fillId="0" borderId="12" xfId="58" applyNumberFormat="1" applyFont="1" applyFill="1" applyBorder="1" applyAlignment="1">
      <alignment vertical="top"/>
      <protection/>
    </xf>
    <xf numFmtId="0" fontId="2" fillId="0" borderId="16" xfId="58" applyNumberFormat="1" applyFont="1" applyFill="1" applyBorder="1" applyAlignment="1" applyProtection="1">
      <alignment horizontal="center" vertical="top" wrapText="1"/>
      <protection/>
    </xf>
    <xf numFmtId="0" fontId="2" fillId="33" borderId="18" xfId="58" applyNumberFormat="1" applyFont="1" applyFill="1" applyBorder="1" applyAlignment="1" applyProtection="1">
      <alignment horizontal="center" vertical="top" wrapText="1"/>
      <protection locked="0"/>
    </xf>
    <xf numFmtId="0" fontId="2" fillId="33" borderId="21" xfId="58" applyNumberFormat="1" applyFont="1" applyFill="1" applyBorder="1" applyAlignment="1" applyProtection="1">
      <alignment horizontal="center" vertical="top" wrapText="1"/>
      <protection locked="0"/>
    </xf>
    <xf numFmtId="0" fontId="2" fillId="0" borderId="16"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6"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2" xfId="57" applyNumberFormat="1" applyFont="1" applyFill="1" applyBorder="1" applyAlignment="1" applyProtection="1">
      <alignment horizontal="center" wrapText="1"/>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1990725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5"/>
  <sheetViews>
    <sheetView showGridLines="0" zoomScale="73" zoomScaleNormal="73" zoomScalePageLayoutView="0" workbookViewId="0" topLeftCell="A8">
      <selection activeCell="BH11" sqref="BH11"/>
    </sheetView>
  </sheetViews>
  <sheetFormatPr defaultColWidth="9.140625" defaultRowHeight="15"/>
  <cols>
    <col min="1" max="1" width="16.57421875" style="60" customWidth="1"/>
    <col min="2" max="2" width="47.8515625" style="60" customWidth="1"/>
    <col min="3" max="3" width="10.140625" style="60" customWidth="1"/>
    <col min="4" max="4" width="14.57421875" style="60" customWidth="1"/>
    <col min="5" max="5" width="11.28125" style="60" customWidth="1"/>
    <col min="6" max="6" width="14.421875" style="60" hidden="1" customWidth="1"/>
    <col min="7" max="7" width="14.140625" style="60" hidden="1" customWidth="1"/>
    <col min="8" max="9" width="12.140625" style="60" hidden="1" customWidth="1"/>
    <col min="10" max="10" width="9.00390625" style="60" hidden="1" customWidth="1"/>
    <col min="11" max="11" width="19.57421875" style="60" hidden="1" customWidth="1"/>
    <col min="12" max="12" width="14.28125" style="60" hidden="1" customWidth="1"/>
    <col min="13" max="13" width="19.00390625" style="60" customWidth="1"/>
    <col min="14" max="14" width="15.28125" style="61" hidden="1" customWidth="1"/>
    <col min="15" max="15" width="14.28125" style="60" hidden="1" customWidth="1"/>
    <col min="16" max="16" width="17.28125" style="60" hidden="1" customWidth="1"/>
    <col min="17" max="17" width="18.421875" style="60" hidden="1" customWidth="1"/>
    <col min="18" max="18" width="17.421875" style="60" hidden="1" customWidth="1"/>
    <col min="19" max="19" width="14.7109375" style="60" hidden="1" customWidth="1"/>
    <col min="20" max="20" width="14.8515625" style="60" hidden="1" customWidth="1"/>
    <col min="21" max="21" width="16.421875" style="60" hidden="1" customWidth="1"/>
    <col min="22" max="22" width="13.00390625" style="60" hidden="1" customWidth="1"/>
    <col min="23" max="51" width="9.140625" style="60" hidden="1" customWidth="1"/>
    <col min="52" max="52" width="10.28125" style="60" hidden="1" customWidth="1"/>
    <col min="53" max="53" width="20.28125" style="60" customWidth="1"/>
    <col min="54" max="54" width="18.8515625" style="60" hidden="1" customWidth="1"/>
    <col min="55" max="55" width="43.57421875" style="60" customWidth="1"/>
    <col min="56" max="238" width="9.140625" style="60" customWidth="1"/>
    <col min="239" max="243" width="9.140625" style="62" customWidth="1"/>
    <col min="244" max="16384" width="9.140625" style="60" customWidth="1"/>
  </cols>
  <sheetData>
    <row r="1" spans="1:243" s="1" customFormat="1" ht="25.5" customHeight="1">
      <c r="A1" s="82" t="str">
        <f>B2&amp;" BoQ"</f>
        <v>Item Rate BoQ</v>
      </c>
      <c r="B1" s="82"/>
      <c r="C1" s="82"/>
      <c r="D1" s="82"/>
      <c r="E1" s="82"/>
      <c r="F1" s="82"/>
      <c r="G1" s="82"/>
      <c r="H1" s="82"/>
      <c r="I1" s="82"/>
      <c r="J1" s="82"/>
      <c r="K1" s="82"/>
      <c r="L1" s="82"/>
      <c r="O1" s="2"/>
      <c r="P1" s="2"/>
      <c r="Q1" s="3"/>
      <c r="IE1" s="3"/>
      <c r="IF1" s="3"/>
      <c r="IG1" s="3"/>
      <c r="IH1" s="3"/>
      <c r="II1" s="3"/>
    </row>
    <row r="2" spans="1:17" s="1" customFormat="1" ht="25.5" customHeight="1" hidden="1">
      <c r="A2" s="4" t="s">
        <v>4</v>
      </c>
      <c r="B2" s="4" t="s">
        <v>5</v>
      </c>
      <c r="C2" s="66" t="s">
        <v>6</v>
      </c>
      <c r="D2" s="66" t="s">
        <v>7</v>
      </c>
      <c r="E2" s="4" t="s">
        <v>8</v>
      </c>
      <c r="J2" s="5"/>
      <c r="K2" s="5"/>
      <c r="L2" s="5"/>
      <c r="O2" s="2"/>
      <c r="P2" s="2"/>
      <c r="Q2" s="3"/>
    </row>
    <row r="3" spans="1:243" s="1" customFormat="1" ht="30" customHeight="1" hidden="1">
      <c r="A3" s="1" t="s">
        <v>9</v>
      </c>
      <c r="C3" s="1" t="s">
        <v>10</v>
      </c>
      <c r="IE3" s="3"/>
      <c r="IF3" s="3"/>
      <c r="IG3" s="3"/>
      <c r="IH3" s="3"/>
      <c r="II3" s="3"/>
    </row>
    <row r="4" spans="1:243" s="6" customFormat="1" ht="30.75" customHeight="1">
      <c r="A4" s="83" t="s">
        <v>49</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7"/>
      <c r="IF4" s="7"/>
      <c r="IG4" s="7"/>
      <c r="IH4" s="7"/>
      <c r="II4" s="7"/>
    </row>
    <row r="5" spans="1:243" s="6" customFormat="1" ht="30.75" customHeight="1">
      <c r="A5" s="83" t="s">
        <v>65</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7"/>
      <c r="IF5" s="7"/>
      <c r="IG5" s="7"/>
      <c r="IH5" s="7"/>
      <c r="II5" s="7"/>
    </row>
    <row r="6" spans="1:243" s="6" customFormat="1" ht="30.75" customHeight="1">
      <c r="A6" s="83" t="s">
        <v>50</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7"/>
      <c r="IF6" s="7"/>
      <c r="IG6" s="7"/>
      <c r="IH6" s="7"/>
      <c r="II6" s="7"/>
    </row>
    <row r="7" spans="1:243" s="6" customFormat="1" ht="29.25" customHeight="1" hidden="1">
      <c r="A7" s="84" t="s">
        <v>11</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7"/>
      <c r="IF7" s="7"/>
      <c r="IG7" s="7"/>
      <c r="IH7" s="7"/>
      <c r="II7" s="7"/>
    </row>
    <row r="8" spans="1:243" s="8" customFormat="1" ht="62.25" customHeight="1">
      <c r="A8" s="73" t="s">
        <v>54</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5"/>
      <c r="IE8" s="9"/>
      <c r="IF8" s="9"/>
      <c r="IG8" s="9"/>
      <c r="IH8" s="9"/>
      <c r="II8" s="9"/>
    </row>
    <row r="9" spans="1:243" s="10" customFormat="1" ht="61.5" customHeight="1">
      <c r="A9" s="76" t="s">
        <v>53</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8"/>
      <c r="IE9" s="11"/>
      <c r="IF9" s="11"/>
      <c r="IG9" s="11"/>
      <c r="IH9" s="11"/>
      <c r="II9" s="11"/>
    </row>
    <row r="10" spans="1:243" s="13" customFormat="1" ht="18.75" customHeight="1">
      <c r="A10" s="12" t="s">
        <v>12</v>
      </c>
      <c r="B10" s="12" t="s">
        <v>13</v>
      </c>
      <c r="C10" s="12" t="s">
        <v>13</v>
      </c>
      <c r="D10" s="12" t="s">
        <v>12</v>
      </c>
      <c r="E10" s="12" t="s">
        <v>13</v>
      </c>
      <c r="F10" s="12" t="s">
        <v>14</v>
      </c>
      <c r="G10" s="12" t="s">
        <v>14</v>
      </c>
      <c r="H10" s="12" t="s">
        <v>15</v>
      </c>
      <c r="I10" s="12" t="s">
        <v>13</v>
      </c>
      <c r="J10" s="12" t="s">
        <v>12</v>
      </c>
      <c r="K10" s="12" t="s">
        <v>16</v>
      </c>
      <c r="L10" s="12" t="s">
        <v>13</v>
      </c>
      <c r="M10" s="12" t="s">
        <v>12</v>
      </c>
      <c r="N10" s="12" t="s">
        <v>14</v>
      </c>
      <c r="O10" s="12" t="s">
        <v>14</v>
      </c>
      <c r="P10" s="12" t="s">
        <v>14</v>
      </c>
      <c r="Q10" s="12" t="s">
        <v>14</v>
      </c>
      <c r="R10" s="12" t="s">
        <v>15</v>
      </c>
      <c r="S10" s="12" t="s">
        <v>15</v>
      </c>
      <c r="T10" s="12" t="s">
        <v>14</v>
      </c>
      <c r="U10" s="12" t="s">
        <v>14</v>
      </c>
      <c r="V10" s="12" t="s">
        <v>14</v>
      </c>
      <c r="W10" s="12" t="s">
        <v>14</v>
      </c>
      <c r="X10" s="12" t="s">
        <v>15</v>
      </c>
      <c r="Y10" s="12" t="s">
        <v>15</v>
      </c>
      <c r="Z10" s="12" t="s">
        <v>14</v>
      </c>
      <c r="AA10" s="12" t="s">
        <v>14</v>
      </c>
      <c r="AB10" s="12" t="s">
        <v>14</v>
      </c>
      <c r="AC10" s="12" t="s">
        <v>14</v>
      </c>
      <c r="AD10" s="12" t="s">
        <v>15</v>
      </c>
      <c r="AE10" s="12" t="s">
        <v>15</v>
      </c>
      <c r="AF10" s="12" t="s">
        <v>14</v>
      </c>
      <c r="AG10" s="12" t="s">
        <v>14</v>
      </c>
      <c r="AH10" s="12" t="s">
        <v>14</v>
      </c>
      <c r="AI10" s="12" t="s">
        <v>14</v>
      </c>
      <c r="AJ10" s="12" t="s">
        <v>15</v>
      </c>
      <c r="AK10" s="12" t="s">
        <v>15</v>
      </c>
      <c r="AL10" s="12" t="s">
        <v>14</v>
      </c>
      <c r="AM10" s="12" t="s">
        <v>14</v>
      </c>
      <c r="AN10" s="12" t="s">
        <v>14</v>
      </c>
      <c r="AO10" s="12" t="s">
        <v>14</v>
      </c>
      <c r="AP10" s="12" t="s">
        <v>15</v>
      </c>
      <c r="AQ10" s="12" t="s">
        <v>15</v>
      </c>
      <c r="AR10" s="12" t="s">
        <v>14</v>
      </c>
      <c r="AS10" s="12" t="s">
        <v>14</v>
      </c>
      <c r="AT10" s="12" t="s">
        <v>12</v>
      </c>
      <c r="AU10" s="12" t="s">
        <v>12</v>
      </c>
      <c r="AV10" s="12" t="s">
        <v>15</v>
      </c>
      <c r="AW10" s="12" t="s">
        <v>15</v>
      </c>
      <c r="AX10" s="12" t="s">
        <v>12</v>
      </c>
      <c r="AY10" s="12" t="s">
        <v>12</v>
      </c>
      <c r="AZ10" s="12" t="s">
        <v>17</v>
      </c>
      <c r="BA10" s="12" t="s">
        <v>12</v>
      </c>
      <c r="BB10" s="12" t="s">
        <v>12</v>
      </c>
      <c r="BC10" s="12" t="s">
        <v>13</v>
      </c>
      <c r="IE10" s="14"/>
      <c r="IF10" s="14"/>
      <c r="IG10" s="14"/>
      <c r="IH10" s="14"/>
      <c r="II10" s="14"/>
    </row>
    <row r="11" spans="1:243" s="13" customFormat="1" ht="94.5" customHeight="1">
      <c r="A11" s="12" t="s">
        <v>0</v>
      </c>
      <c r="B11" s="12" t="s">
        <v>18</v>
      </c>
      <c r="C11" s="12" t="s">
        <v>1</v>
      </c>
      <c r="D11" s="12" t="s">
        <v>19</v>
      </c>
      <c r="E11" s="12" t="s">
        <v>20</v>
      </c>
      <c r="F11" s="12" t="s">
        <v>2</v>
      </c>
      <c r="G11" s="12"/>
      <c r="H11" s="12"/>
      <c r="I11" s="12" t="s">
        <v>21</v>
      </c>
      <c r="J11" s="12" t="s">
        <v>22</v>
      </c>
      <c r="K11" s="12" t="s">
        <v>23</v>
      </c>
      <c r="L11" s="12" t="s">
        <v>24</v>
      </c>
      <c r="M11" s="15" t="s">
        <v>58</v>
      </c>
      <c r="N11" s="12" t="s">
        <v>25</v>
      </c>
      <c r="O11" s="12" t="s">
        <v>26</v>
      </c>
      <c r="P11" s="12" t="s">
        <v>27</v>
      </c>
      <c r="Q11" s="12" t="s">
        <v>28</v>
      </c>
      <c r="R11" s="12"/>
      <c r="S11" s="12"/>
      <c r="T11" s="12" t="s">
        <v>29</v>
      </c>
      <c r="U11" s="12" t="s">
        <v>30</v>
      </c>
      <c r="V11" s="12" t="s">
        <v>31</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6" t="s">
        <v>59</v>
      </c>
      <c r="BB11" s="16" t="s">
        <v>32</v>
      </c>
      <c r="BC11" s="16" t="s">
        <v>33</v>
      </c>
      <c r="IE11" s="14"/>
      <c r="IF11" s="14"/>
      <c r="IG11" s="14"/>
      <c r="IH11" s="14"/>
      <c r="II11" s="14"/>
    </row>
    <row r="12" spans="1:243" s="13" customFormat="1" ht="15">
      <c r="A12" s="17">
        <v>1</v>
      </c>
      <c r="B12" s="17">
        <v>2</v>
      </c>
      <c r="C12" s="17">
        <v>3</v>
      </c>
      <c r="D12" s="17">
        <v>4</v>
      </c>
      <c r="E12" s="17">
        <v>5</v>
      </c>
      <c r="F12" s="17">
        <v>6</v>
      </c>
      <c r="G12" s="17">
        <v>7</v>
      </c>
      <c r="H12" s="17">
        <v>8</v>
      </c>
      <c r="I12" s="17">
        <v>9</v>
      </c>
      <c r="J12" s="17">
        <v>10</v>
      </c>
      <c r="K12" s="17">
        <v>11</v>
      </c>
      <c r="L12" s="17">
        <v>12</v>
      </c>
      <c r="M12" s="17">
        <v>13</v>
      </c>
      <c r="N12" s="17">
        <v>14</v>
      </c>
      <c r="O12" s="17">
        <v>15</v>
      </c>
      <c r="P12" s="17">
        <v>16</v>
      </c>
      <c r="Q12" s="17">
        <v>17</v>
      </c>
      <c r="R12" s="17">
        <v>18</v>
      </c>
      <c r="S12" s="17">
        <v>19</v>
      </c>
      <c r="T12" s="17">
        <v>20</v>
      </c>
      <c r="U12" s="17">
        <v>21</v>
      </c>
      <c r="V12" s="17">
        <v>22</v>
      </c>
      <c r="W12" s="17">
        <v>23</v>
      </c>
      <c r="X12" s="17">
        <v>24</v>
      </c>
      <c r="Y12" s="17">
        <v>25</v>
      </c>
      <c r="Z12" s="17">
        <v>26</v>
      </c>
      <c r="AA12" s="17">
        <v>27</v>
      </c>
      <c r="AB12" s="17">
        <v>28</v>
      </c>
      <c r="AC12" s="17">
        <v>29</v>
      </c>
      <c r="AD12" s="17">
        <v>30</v>
      </c>
      <c r="AE12" s="17">
        <v>31</v>
      </c>
      <c r="AF12" s="17">
        <v>32</v>
      </c>
      <c r="AG12" s="17">
        <v>33</v>
      </c>
      <c r="AH12" s="17">
        <v>34</v>
      </c>
      <c r="AI12" s="17">
        <v>35</v>
      </c>
      <c r="AJ12" s="17">
        <v>36</v>
      </c>
      <c r="AK12" s="17">
        <v>37</v>
      </c>
      <c r="AL12" s="17">
        <v>38</v>
      </c>
      <c r="AM12" s="17">
        <v>39</v>
      </c>
      <c r="AN12" s="17">
        <v>40</v>
      </c>
      <c r="AO12" s="17">
        <v>41</v>
      </c>
      <c r="AP12" s="17">
        <v>42</v>
      </c>
      <c r="AQ12" s="17">
        <v>43</v>
      </c>
      <c r="AR12" s="17">
        <v>44</v>
      </c>
      <c r="AS12" s="17">
        <v>45</v>
      </c>
      <c r="AT12" s="17">
        <v>46</v>
      </c>
      <c r="AU12" s="17">
        <v>47</v>
      </c>
      <c r="AV12" s="17">
        <v>48</v>
      </c>
      <c r="AW12" s="17">
        <v>49</v>
      </c>
      <c r="AX12" s="17">
        <v>50</v>
      </c>
      <c r="AY12" s="17">
        <v>51</v>
      </c>
      <c r="AZ12" s="17">
        <v>52</v>
      </c>
      <c r="BA12" s="17">
        <v>53</v>
      </c>
      <c r="BB12" s="17">
        <v>54</v>
      </c>
      <c r="BC12" s="17">
        <v>55</v>
      </c>
      <c r="IE12" s="14"/>
      <c r="IF12" s="14"/>
      <c r="IG12" s="14"/>
      <c r="IH12" s="14"/>
      <c r="II12" s="14"/>
    </row>
    <row r="13" spans="1:243" s="33" customFormat="1" ht="18.75" customHeight="1">
      <c r="A13" s="18">
        <v>1</v>
      </c>
      <c r="B13" s="19" t="s">
        <v>55</v>
      </c>
      <c r="C13" s="20"/>
      <c r="D13" s="21"/>
      <c r="E13" s="22"/>
      <c r="F13" s="21"/>
      <c r="G13" s="23"/>
      <c r="H13" s="23"/>
      <c r="I13" s="21"/>
      <c r="J13" s="24"/>
      <c r="K13" s="25"/>
      <c r="L13" s="25"/>
      <c r="M13" s="26"/>
      <c r="N13" s="27"/>
      <c r="O13" s="27"/>
      <c r="P13" s="28"/>
      <c r="Q13" s="27"/>
      <c r="R13" s="27"/>
      <c r="S13" s="29"/>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30"/>
      <c r="BB13" s="31"/>
      <c r="BC13" s="32"/>
      <c r="IE13" s="34">
        <v>1</v>
      </c>
      <c r="IF13" s="34" t="s">
        <v>34</v>
      </c>
      <c r="IG13" s="34" t="s">
        <v>35</v>
      </c>
      <c r="IH13" s="34">
        <v>10</v>
      </c>
      <c r="II13" s="34" t="s">
        <v>36</v>
      </c>
    </row>
    <row r="14" spans="1:243" s="33" customFormat="1" ht="114">
      <c r="A14" s="18">
        <v>1.01</v>
      </c>
      <c r="B14" s="32" t="s">
        <v>66</v>
      </c>
      <c r="C14" s="20"/>
      <c r="D14" s="67">
        <v>2</v>
      </c>
      <c r="E14" s="22" t="s">
        <v>37</v>
      </c>
      <c r="F14" s="67">
        <v>6505000</v>
      </c>
      <c r="G14" s="35"/>
      <c r="H14" s="23"/>
      <c r="I14" s="21" t="s">
        <v>38</v>
      </c>
      <c r="J14" s="24">
        <f>IF(I14="Less(-)",-1,1)</f>
        <v>1</v>
      </c>
      <c r="K14" s="25" t="s">
        <v>48</v>
      </c>
      <c r="L14" s="25" t="s">
        <v>8</v>
      </c>
      <c r="M14" s="69"/>
      <c r="N14" s="36"/>
      <c r="O14" s="36"/>
      <c r="P14" s="37"/>
      <c r="Q14" s="36"/>
      <c r="R14" s="36"/>
      <c r="S14" s="38"/>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71">
        <f>total_amount_ba($B$2,$D$2,D14,F14,J14,K14,M14)</f>
        <v>0</v>
      </c>
      <c r="BB14" s="71">
        <f>BA14+SUM(N14:AZ14)</f>
        <v>0</v>
      </c>
      <c r="BC14" s="32" t="str">
        <f>SpellNumber(L14,BB14)</f>
        <v>INR Zero Only</v>
      </c>
      <c r="IE14" s="34">
        <v>1.01</v>
      </c>
      <c r="IF14" s="34" t="s">
        <v>39</v>
      </c>
      <c r="IG14" s="34" t="s">
        <v>35</v>
      </c>
      <c r="IH14" s="34">
        <v>123.223</v>
      </c>
      <c r="II14" s="34" t="s">
        <v>37</v>
      </c>
    </row>
    <row r="15" spans="1:243" s="33" customFormat="1" ht="23.25" customHeight="1">
      <c r="A15" s="18">
        <v>1.02</v>
      </c>
      <c r="B15" s="32" t="s">
        <v>56</v>
      </c>
      <c r="C15" s="20"/>
      <c r="D15" s="67">
        <v>2</v>
      </c>
      <c r="E15" s="22" t="s">
        <v>37</v>
      </c>
      <c r="F15" s="67">
        <v>50000</v>
      </c>
      <c r="G15" s="35"/>
      <c r="H15" s="35"/>
      <c r="I15" s="21" t="s">
        <v>38</v>
      </c>
      <c r="J15" s="24">
        <f>IF(I15="Less(-)",-1,1)</f>
        <v>1</v>
      </c>
      <c r="K15" s="25" t="s">
        <v>48</v>
      </c>
      <c r="L15" s="25" t="s">
        <v>8</v>
      </c>
      <c r="M15" s="69"/>
      <c r="N15" s="36"/>
      <c r="O15" s="36"/>
      <c r="P15" s="37"/>
      <c r="Q15" s="36"/>
      <c r="R15" s="36"/>
      <c r="S15" s="38"/>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71">
        <f>total_amount_ba($B$2,$D$2,D15,F15,J15,K15,M15)</f>
        <v>0</v>
      </c>
      <c r="BB15" s="71">
        <f aca="true" t="shared" si="0" ref="BB15:BB21">BA15+SUM(N15:AZ15)</f>
        <v>0</v>
      </c>
      <c r="BC15" s="32" t="str">
        <f>SpellNumber(L15,BB15)</f>
        <v>INR Zero Only</v>
      </c>
      <c r="IE15" s="34">
        <v>1.02</v>
      </c>
      <c r="IF15" s="34" t="s">
        <v>40</v>
      </c>
      <c r="IG15" s="34" t="s">
        <v>41</v>
      </c>
      <c r="IH15" s="34">
        <v>213</v>
      </c>
      <c r="II15" s="34" t="s">
        <v>37</v>
      </c>
    </row>
    <row r="16" spans="1:243" s="33" customFormat="1" ht="183.75" customHeight="1">
      <c r="A16" s="18">
        <v>2</v>
      </c>
      <c r="B16" s="19" t="s">
        <v>67</v>
      </c>
      <c r="C16" s="20"/>
      <c r="D16" s="67"/>
      <c r="E16" s="22"/>
      <c r="F16" s="68"/>
      <c r="G16" s="35"/>
      <c r="H16" s="35"/>
      <c r="I16" s="21"/>
      <c r="J16" s="24"/>
      <c r="K16" s="25"/>
      <c r="L16" s="25"/>
      <c r="M16" s="70"/>
      <c r="N16" s="36"/>
      <c r="O16" s="36"/>
      <c r="P16" s="37"/>
      <c r="Q16" s="36"/>
      <c r="R16" s="36"/>
      <c r="S16" s="38"/>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71"/>
      <c r="BB16" s="71"/>
      <c r="BC16" s="32"/>
      <c r="IE16" s="34">
        <v>3</v>
      </c>
      <c r="IF16" s="34" t="s">
        <v>43</v>
      </c>
      <c r="IG16" s="34" t="s">
        <v>44</v>
      </c>
      <c r="IH16" s="34">
        <v>10</v>
      </c>
      <c r="II16" s="34" t="s">
        <v>37</v>
      </c>
    </row>
    <row r="17" spans="1:243" s="33" customFormat="1" ht="18.75" customHeight="1">
      <c r="A17" s="18">
        <v>2.01</v>
      </c>
      <c r="B17" s="32" t="s">
        <v>60</v>
      </c>
      <c r="C17" s="20"/>
      <c r="D17" s="67">
        <v>12</v>
      </c>
      <c r="E17" s="22" t="s">
        <v>57</v>
      </c>
      <c r="F17" s="67">
        <v>671934.167</v>
      </c>
      <c r="G17" s="35"/>
      <c r="H17" s="35"/>
      <c r="I17" s="21" t="s">
        <v>38</v>
      </c>
      <c r="J17" s="24">
        <f>IF(I17="Less(-)",-1,1)</f>
        <v>1</v>
      </c>
      <c r="K17" s="25" t="s">
        <v>48</v>
      </c>
      <c r="L17" s="25" t="s">
        <v>8</v>
      </c>
      <c r="M17" s="69"/>
      <c r="N17" s="36"/>
      <c r="O17" s="36"/>
      <c r="P17" s="37"/>
      <c r="Q17" s="36"/>
      <c r="R17" s="36"/>
      <c r="S17" s="38"/>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71">
        <f>total_amount_ba($B$2,$D$2,D17,F17,J17,K17,M17)</f>
        <v>0</v>
      </c>
      <c r="BB17" s="71">
        <f t="shared" si="0"/>
        <v>0</v>
      </c>
      <c r="BC17" s="32" t="str">
        <f>SpellNumber(L17,BB17)</f>
        <v>INR Zero Only</v>
      </c>
      <c r="IE17" s="34">
        <v>1.01</v>
      </c>
      <c r="IF17" s="34" t="s">
        <v>39</v>
      </c>
      <c r="IG17" s="34" t="s">
        <v>35</v>
      </c>
      <c r="IH17" s="34">
        <v>123.223</v>
      </c>
      <c r="II17" s="34" t="s">
        <v>37</v>
      </c>
    </row>
    <row r="18" spans="1:243" s="33" customFormat="1" ht="18.75" customHeight="1">
      <c r="A18" s="18">
        <v>2.02</v>
      </c>
      <c r="B18" s="32" t="s">
        <v>61</v>
      </c>
      <c r="C18" s="20"/>
      <c r="D18" s="67">
        <v>12</v>
      </c>
      <c r="E18" s="22" t="s">
        <v>57</v>
      </c>
      <c r="F18" s="67">
        <v>739608.167</v>
      </c>
      <c r="G18" s="35"/>
      <c r="H18" s="35"/>
      <c r="I18" s="21" t="s">
        <v>38</v>
      </c>
      <c r="J18" s="24">
        <f>IF(I18="Less(-)",-1,1)</f>
        <v>1</v>
      </c>
      <c r="K18" s="25" t="s">
        <v>48</v>
      </c>
      <c r="L18" s="25" t="s">
        <v>8</v>
      </c>
      <c r="M18" s="69"/>
      <c r="N18" s="36"/>
      <c r="O18" s="36"/>
      <c r="P18" s="37"/>
      <c r="Q18" s="36"/>
      <c r="R18" s="36"/>
      <c r="S18" s="38"/>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71">
        <f>total_amount_ba($B$2,$D$2,D18,F18,J18,K18,M18)</f>
        <v>0</v>
      </c>
      <c r="BB18" s="71">
        <f t="shared" si="0"/>
        <v>0</v>
      </c>
      <c r="BC18" s="32" t="str">
        <f>SpellNumber(L18,BB18)</f>
        <v>INR Zero Only</v>
      </c>
      <c r="IE18" s="34">
        <v>1.02</v>
      </c>
      <c r="IF18" s="34" t="s">
        <v>40</v>
      </c>
      <c r="IG18" s="34" t="s">
        <v>41</v>
      </c>
      <c r="IH18" s="34">
        <v>213</v>
      </c>
      <c r="II18" s="34" t="s">
        <v>37</v>
      </c>
    </row>
    <row r="19" spans="1:243" s="33" customFormat="1" ht="18.75" customHeight="1">
      <c r="A19" s="18">
        <v>2.03</v>
      </c>
      <c r="B19" s="40" t="s">
        <v>62</v>
      </c>
      <c r="C19" s="20"/>
      <c r="D19" s="67">
        <v>12</v>
      </c>
      <c r="E19" s="22" t="s">
        <v>57</v>
      </c>
      <c r="F19" s="67">
        <v>767862.475</v>
      </c>
      <c r="G19" s="35"/>
      <c r="H19" s="35"/>
      <c r="I19" s="21" t="s">
        <v>38</v>
      </c>
      <c r="J19" s="24">
        <f>IF(I19="Less(-)",-1,1)</f>
        <v>1</v>
      </c>
      <c r="K19" s="25" t="s">
        <v>48</v>
      </c>
      <c r="L19" s="25" t="s">
        <v>8</v>
      </c>
      <c r="M19" s="69"/>
      <c r="N19" s="36"/>
      <c r="O19" s="36"/>
      <c r="P19" s="37"/>
      <c r="Q19" s="36"/>
      <c r="R19" s="36"/>
      <c r="S19" s="38"/>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71">
        <f>total_amount_ba($B$2,$D$2,D19,F19,J19,K19,M19)</f>
        <v>0</v>
      </c>
      <c r="BB19" s="71">
        <f>BA19+SUM(N19:AZ19)</f>
        <v>0</v>
      </c>
      <c r="BC19" s="32" t="str">
        <f>SpellNumber(L19,BB19)</f>
        <v>INR Zero Only</v>
      </c>
      <c r="IE19" s="34">
        <v>2</v>
      </c>
      <c r="IF19" s="34" t="s">
        <v>34</v>
      </c>
      <c r="IG19" s="34" t="s">
        <v>42</v>
      </c>
      <c r="IH19" s="34">
        <v>10</v>
      </c>
      <c r="II19" s="34" t="s">
        <v>37</v>
      </c>
    </row>
    <row r="20" spans="1:243" s="33" customFormat="1" ht="18.75" customHeight="1">
      <c r="A20" s="18">
        <v>2.04</v>
      </c>
      <c r="B20" s="40" t="s">
        <v>63</v>
      </c>
      <c r="C20" s="20"/>
      <c r="D20" s="67">
        <v>12</v>
      </c>
      <c r="E20" s="22" t="s">
        <v>57</v>
      </c>
      <c r="F20" s="67">
        <v>840173.578</v>
      </c>
      <c r="G20" s="35"/>
      <c r="H20" s="35"/>
      <c r="I20" s="21" t="s">
        <v>38</v>
      </c>
      <c r="J20" s="24">
        <f>IF(I20="Less(-)",-1,1)</f>
        <v>1</v>
      </c>
      <c r="K20" s="25" t="s">
        <v>48</v>
      </c>
      <c r="L20" s="25" t="s">
        <v>8</v>
      </c>
      <c r="M20" s="69"/>
      <c r="N20" s="36"/>
      <c r="O20" s="36"/>
      <c r="P20" s="37"/>
      <c r="Q20" s="36"/>
      <c r="R20" s="36"/>
      <c r="S20" s="38"/>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71">
        <f>total_amount_ba($B$2,$D$2,D20,F20,J20,K20,M20)</f>
        <v>0</v>
      </c>
      <c r="BB20" s="71">
        <f>BA20+SUM(N20:AZ20)</f>
        <v>0</v>
      </c>
      <c r="BC20" s="32" t="str">
        <f>SpellNumber(L20,BB20)</f>
        <v>INR Zero Only</v>
      </c>
      <c r="IE20" s="34"/>
      <c r="IF20" s="34"/>
      <c r="IG20" s="34"/>
      <c r="IH20" s="34"/>
      <c r="II20" s="34"/>
    </row>
    <row r="21" spans="1:243" s="33" customFormat="1" ht="23.25" customHeight="1">
      <c r="A21" s="18">
        <v>2.05</v>
      </c>
      <c r="B21" s="40" t="s">
        <v>64</v>
      </c>
      <c r="C21" s="20"/>
      <c r="D21" s="67">
        <v>12</v>
      </c>
      <c r="E21" s="22" t="s">
        <v>57</v>
      </c>
      <c r="F21" s="67">
        <v>873356.489</v>
      </c>
      <c r="G21" s="35"/>
      <c r="H21" s="41"/>
      <c r="I21" s="21" t="s">
        <v>38</v>
      </c>
      <c r="J21" s="24">
        <f>IF(I21="Less(-)",-1,1)</f>
        <v>1</v>
      </c>
      <c r="K21" s="25" t="s">
        <v>48</v>
      </c>
      <c r="L21" s="25" t="s">
        <v>8</v>
      </c>
      <c r="M21" s="69"/>
      <c r="N21" s="36"/>
      <c r="O21" s="36"/>
      <c r="P21" s="37"/>
      <c r="Q21" s="36"/>
      <c r="R21" s="36"/>
      <c r="S21" s="38"/>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71">
        <f>total_amount_ba($B$2,$D$2,D21,F21,J21,K21,M21)</f>
        <v>0</v>
      </c>
      <c r="BB21" s="71">
        <f t="shared" si="0"/>
        <v>0</v>
      </c>
      <c r="BC21" s="32" t="str">
        <f>SpellNumber(L21,BB21)</f>
        <v>INR Zero Only</v>
      </c>
      <c r="IE21" s="34">
        <v>3</v>
      </c>
      <c r="IF21" s="34" t="s">
        <v>43</v>
      </c>
      <c r="IG21" s="34" t="s">
        <v>44</v>
      </c>
      <c r="IH21" s="34">
        <v>10</v>
      </c>
      <c r="II21" s="34" t="s">
        <v>37</v>
      </c>
    </row>
    <row r="22" spans="1:243" s="33" customFormat="1" ht="33" customHeight="1">
      <c r="A22" s="42" t="s">
        <v>46</v>
      </c>
      <c r="B22" s="43"/>
      <c r="C22" s="44"/>
      <c r="D22" s="45"/>
      <c r="E22" s="45"/>
      <c r="F22" s="45"/>
      <c r="G22" s="45"/>
      <c r="H22" s="46"/>
      <c r="I22" s="46"/>
      <c r="J22" s="46"/>
      <c r="K22" s="46"/>
      <c r="L22" s="47"/>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72">
        <f>SUM(BA13:BA21)</f>
        <v>0</v>
      </c>
      <c r="BB22" s="72">
        <f>SUM(BB13:BB21)</f>
        <v>0</v>
      </c>
      <c r="BC22" s="32" t="str">
        <f>SpellNumber($E$2,BB22)</f>
        <v>INR Zero Only</v>
      </c>
      <c r="IE22" s="34">
        <v>4</v>
      </c>
      <c r="IF22" s="34" t="s">
        <v>40</v>
      </c>
      <c r="IG22" s="34" t="s">
        <v>45</v>
      </c>
      <c r="IH22" s="34">
        <v>10</v>
      </c>
      <c r="II22" s="34" t="s">
        <v>37</v>
      </c>
    </row>
    <row r="23" spans="1:243" s="58" customFormat="1" ht="39" customHeight="1" hidden="1">
      <c r="A23" s="43" t="s">
        <v>52</v>
      </c>
      <c r="B23" s="49"/>
      <c r="C23" s="50"/>
      <c r="D23" s="51"/>
      <c r="E23" s="52" t="s">
        <v>47</v>
      </c>
      <c r="F23" s="65"/>
      <c r="G23" s="53"/>
      <c r="H23" s="54"/>
      <c r="I23" s="54"/>
      <c r="J23" s="54"/>
      <c r="K23" s="55"/>
      <c r="L23" s="56"/>
      <c r="M23" s="57"/>
      <c r="O23" s="33"/>
      <c r="P23" s="33"/>
      <c r="Q23" s="33"/>
      <c r="R23" s="33"/>
      <c r="S23" s="33"/>
      <c r="BA23" s="63">
        <f>IF(ISBLANK(F23),0,IF(E23="Excess (+)",ROUND(BA22+(BA22*F23),2),IF(E23="Less (-)",ROUND(BA22+(BA22*F23*(-1)),2),0)))</f>
        <v>0</v>
      </c>
      <c r="BB23" s="64">
        <f>ROUND(BA23,0)</f>
        <v>0</v>
      </c>
      <c r="BC23" s="32" t="str">
        <f>SpellNumber(L23,BB23)</f>
        <v> Zero Only</v>
      </c>
      <c r="IE23" s="59"/>
      <c r="IF23" s="59"/>
      <c r="IG23" s="59"/>
      <c r="IH23" s="59"/>
      <c r="II23" s="59"/>
    </row>
    <row r="24" spans="1:243" s="58" customFormat="1" ht="51" customHeight="1">
      <c r="A24" s="42" t="s">
        <v>51</v>
      </c>
      <c r="B24" s="42"/>
      <c r="C24" s="79" t="str">
        <f>SpellNumber($E$2,BB22)</f>
        <v>INR Zero Only</v>
      </c>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1"/>
      <c r="IE24" s="59"/>
      <c r="IF24" s="59"/>
      <c r="IG24" s="59"/>
      <c r="IH24" s="59"/>
      <c r="II24" s="59"/>
    </row>
    <row r="25" spans="3:243" s="13" customFormat="1" ht="15">
      <c r="C25" s="60"/>
      <c r="D25" s="60"/>
      <c r="E25" s="60"/>
      <c r="F25" s="60"/>
      <c r="G25" s="60"/>
      <c r="H25" s="60"/>
      <c r="I25" s="60"/>
      <c r="J25" s="60"/>
      <c r="K25" s="60"/>
      <c r="L25" s="60"/>
      <c r="M25" s="60"/>
      <c r="O25" s="60"/>
      <c r="BA25" s="60"/>
      <c r="BC25" s="60"/>
      <c r="IE25" s="14"/>
      <c r="IF25" s="14"/>
      <c r="IG25" s="14"/>
      <c r="IH25" s="14"/>
      <c r="II25" s="14"/>
    </row>
  </sheetData>
  <sheetProtection password="B07D" sheet="1"/>
  <mergeCells count="7">
    <mergeCell ref="A9:BC9"/>
    <mergeCell ref="C24:BC24"/>
    <mergeCell ref="A1:L1"/>
    <mergeCell ref="A4:BC4"/>
    <mergeCell ref="A5:BC5"/>
    <mergeCell ref="A6:BC6"/>
    <mergeCell ref="A7:BC7"/>
  </mergeCells>
  <dataValidations count="24">
    <dataValidation type="list" allowBlank="1" showInputMessage="1" showErrorMessage="1" sqref="L13 L14 L15 L16 L17 L18 L19 L20 L21">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decimal" allowBlank="1" showInputMessage="1" showErrorMessage="1" promptTitle="Rate Entry" prompt="Please enter the Rate in Rupees for this item. " errorTitle="Invaid Entry" error="Only Numeric Values are allowed. " sqref="H21">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23">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3">
      <formula1>IF(ISBLANK(F23),$A$3:$C$3,$B$3:$C$3)</formula1>
    </dataValidation>
    <dataValidation allowBlank="1" showInputMessage="1" showErrorMessage="1" promptTitle="Item Description" prompt="Please enter Item Description in text" sqref="B19:B21"/>
    <dataValidation type="decimal" allowBlank="1" showInputMessage="1" showErrorMessage="1" promptTitle="Rate Entry" prompt="Please enter the Basic Price in Rupees for this item. " errorTitle="Invaid Entry" error="Only Numeric Values are allowed. " sqref="G21 G13:H20">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K16">
      <formula1>"Partial Conversion, Fully Conversion"</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3">
      <formula1>0</formula1>
      <formula2>IF(E23&lt;&gt;"Select",99.9,0)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3">
      <formula1>IF(E23&lt;&gt;"Select",0,-1)</formula1>
      <formula2>IF(E23&lt;&gt;"Select",99.99,-1)</formula2>
    </dataValidation>
    <dataValidation type="list" allowBlank="1" showInputMessage="1" showErrorMessage="1" sqref="C2">
      <formula1>"Normal, SingleWindow, Alternate"</formula1>
    </dataValidation>
    <dataValidation type="list" allowBlank="1" showInputMessage="1" showErrorMessage="1" sqref="K13:K15 K17:K21">
      <formula1>"Partial Conversion, Full Conversion"</formula1>
    </dataValidation>
    <dataValidation allowBlank="1" showInputMessage="1" showErrorMessage="1" promptTitle="Addition / Deduction" prompt="Please Choose the correct One" sqref="J13:J21"/>
    <dataValidation type="list" showInputMessage="1" showErrorMessage="1" sqref="I13:I21">
      <formula1>"Excess(+), Less(-)"</formula1>
    </dataValidation>
    <dataValidation type="decimal" allowBlank="1" showInputMessage="1" showErrorMessage="1" errorTitle="Invalid Entry" error="Only Numeric Values are allowed. " sqref="A13:A21">
      <formula1>0</formula1>
      <formula2>999999999999999</formula2>
    </dataValidation>
    <dataValidation allowBlank="1" showInputMessage="1" showErrorMessage="1" promptTitle="Itemcode/Make" prompt="Please enter text" sqref="C13:C21"/>
    <dataValidation type="decimal" allowBlank="1" showInputMessage="1" showErrorMessage="1" promptTitle="Rate Entry" prompt="Please enter the Other Taxes2 in Rupees for this item. " errorTitle="Invaid Entry" error="Only Numeric Values are allowed. " sqref="N13:O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 allowBlank="1" showInputMessage="1" showErrorMessage="1" promptTitle="Units" prompt="Please enter Units in text" sqref="E13:E21"/>
    <dataValidation type="decimal" allowBlank="1" showInputMessage="1" showErrorMessage="1" promptTitle="Quantity" prompt="Please enter the Quantity for this item. " errorTitle="Invalid Entry" error="Only Numeric Values are allowed. " sqref="F13:F21 D13:D21">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14:M21">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5" t="s">
        <v>3</v>
      </c>
      <c r="F6" s="85"/>
      <c r="G6" s="85"/>
      <c r="H6" s="85"/>
      <c r="I6" s="85"/>
      <c r="J6" s="85"/>
      <c r="K6" s="85"/>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password="EEC8"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2014-12-11T06:40:55Z</cp:lastPrinted>
  <dcterms:created xsi:type="dcterms:W3CDTF">2009-01-30T06:42:42Z</dcterms:created>
  <dcterms:modified xsi:type="dcterms:W3CDTF">2022-03-23T11:02:29Z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ies>
</file>